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OVjbnIVxZbiaN/wwl4xMhxkJeqbYfI7LQkR85JCMvMW7GFV30WnCY4K8CqlQ8a3A2N3jAHRHEA6gI7nkVnWC/w==" workbookSaltValue="op8VfR327yy9HAB+sdpeTA==" workbookSpinCount="100000" lockStructure="1"/>
  <bookViews>
    <workbookView xWindow="0" yWindow="0" windowWidth="2544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X502" i="1" s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Y489" i="1" l="1"/>
  <c r="AY447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53" i="1" s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<sst xmlns="http://schemas.openxmlformats.org/spreadsheetml/2006/main" count="1085" uniqueCount="1066">
  <si>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</si>
  <si>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</si>
  <si>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</si>
  <si>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</si>
  <si>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</si>
  <si>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</si>
  <si>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</si>
  <si>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</si>
  <si>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</si>
  <si>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</si>
  <si>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</si>
  <si>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</si>
  <si>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</si>
  <si>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</si>
  <si>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</si>
  <si>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</si>
  <si>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</si>
  <si>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</si>
  <si>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</si>
  <si>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</si>
  <si>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</si>
  <si>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</si>
  <si>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</si>
  <si>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</si>
  <si>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</si>
  <si>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</si>
  <si>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</si>
  <si>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</si>
  <si>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</si>
  <si>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</si>
  <si>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</si>
  <si>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</si>
  <si>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</si>
  <si>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</si>
  <si>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</si>
  <si>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</si>
  <si>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</si>
  <si>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</si>
  <si>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</si>
  <si>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</si>
  <si>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</si>
  <si>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</si>
  <si>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</si>
  <si>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</si>
  <si>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</si>
  <si>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</si>
  <si>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</si>
  <si>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</si>
  <si>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</si>
  <si>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</si>
  <si>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</si>
  <si>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</si>
  <si>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</si>
  <si>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</si>
  <si>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</si>
  <si>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</si>
  <si>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</si>
  <si>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</si>
  <si>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</si>
  <si>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</si>
  <si>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</si>
  <si>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</si>
  <si>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</si>
  <si>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</si>
  <si>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</si>
  <si>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</si>
  <si>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</si>
  <si>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</si>
  <si>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</si>
  <si>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</si>
  <si>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</si>
  <si>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</si>
  <si>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</si>
  <si>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</si>
  <si>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</si>
  <si>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</si>
  <si>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</si>
  <si>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</si>
  <si>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</si>
  <si>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</si>
  <si>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</si>
  <si>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</si>
  <si>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</si>
  <si>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</si>
  <si>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</si>
  <si>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</si>
  <si>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</si>
  <si>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</si>
  <si>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</si>
  <si>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</si>
  <si>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</si>
  <si>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</si>
  <si>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</si>
  <si>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</si>
  <si>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</si>
  <si>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</si>
  <si>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</si>
  <si>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</si>
  <si>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</si>
  <si>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</si>
  <si>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</si>
  <si>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</si>
  <si>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</si>
  <si>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</si>
  <si>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</si>
  <si>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</si>
  <si>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</si>
  <si>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</si>
  <si>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</si>
  <si>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</si>
  <si>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</si>
  <si>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</si>
  <si>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</si>
  <si>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</si>
  <si>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</si>
  <si>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</si>
  <si>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</si>
  <si>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</si>
  <si>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</si>
  <si>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</si>
  <si>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</si>
  <si>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</si>
  <si>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</si>
  <si>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</si>
  <si>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</si>
  <si>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</si>
  <si>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</si>
  <si>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</si>
  <si>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</si>
  <si>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</si>
  <si>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</si>
  <si>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</si>
  <si>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</si>
  <si>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</si>
  <si>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</si>
  <si>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</si>
  <si>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</si>
  <si>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</si>
  <si>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</si>
  <si>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</si>
  <si>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</si>
  <si>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</si>
  <si>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</si>
  <si>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</si>
  <si>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</si>
  <si>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</si>
  <si>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</si>
  <si>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</si>
  <si>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</si>
  <si>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</si>
  <si>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</si>
  <si>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</si>
  <si>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</si>
  <si>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</si>
  <si>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</si>
  <si>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</si>
  <si>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</si>
  <si>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</si>
  <si>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</si>
  <si>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</si>
  <si>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</si>
  <si>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</si>
  <si>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</si>
  <si>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</si>
  <si>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</si>
  <si>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</si>
  <si>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</si>
  <si>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</si>
  <si>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</si>
  <si>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</si>
  <si>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</si>
  <si>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</si>
  <si>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</si>
  <si>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</si>
  <si>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</si>
  <si>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</si>
  <si>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</si>
  <si>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</si>
  <si>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</si>
  <si>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</si>
  <si>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</si>
  <si>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</si>
  <si>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</si>
  <si>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</si>
  <si>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</si>
  <si>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</si>
  <si>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</si>
  <si>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</si>
  <si>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</si>
  <si>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</si>
  <si>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</si>
  <si>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</si>
  <si>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</si>
  <si>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</si>
  <si>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</si>
  <si>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</si>
  <si>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</si>
  <si>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</si>
  <si>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</si>
  <si>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</si>
  <si>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</si>
  <si>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</si>
  <si>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</si>
  <si>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</si>
  <si>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</si>
  <si>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</si>
  <si>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</si>
  <si>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</si>
  <si>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</si>
  <si>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</si>
  <si>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</si>
  <si>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</si>
  <si>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</si>
  <si>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</si>
  <si>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</si>
  <si>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</si>
  <si>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</si>
  <si>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</si>
  <si>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</si>
  <si>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</si>
  <si>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</si>
  <si>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</si>
  <si>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</si>
  <si>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</si>
  <si>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</si>
  <si>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</si>
  <si>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</si>
  <si>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</si>
  <si>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</si>
  <si>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</si>
  <si>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</si>
  <si>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</si>
  <si>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</si>
  <si>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</si>
  <si>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</si>
  <si>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</si>
  <si>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</si>
  <si>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</si>
  <si>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</si>
  <si>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</si>
  <si>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</si>
  <si>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</si>
  <si>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</si>
  <si>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</si>
  <si>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</si>
  <si>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</si>
  <si>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</si>
  <si>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</si>
  <si>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</si>
  <si>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</si>
  <si>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</si>
  <si>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</si>
  <si>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</si>
  <si>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</si>
  <si>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</si>
  <si>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</si>
  <si>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</si>
  <si>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</si>
  <si>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</si>
  <si>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</si>
  <si>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</si>
  <si>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</si>
  <si>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</si>
  <si>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</si>
  <si>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</si>
  <si>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</si>
  <si>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</si>
  <si>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</si>
  <si>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</si>
  <si>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</si>
  <si>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</si>
  <si>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</si>
  <si>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</si>
  <si>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</si>
  <si>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</si>
  <si>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</si>
  <si>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</si>
  <si>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</si>
  <si>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</si>
  <si>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</si>
  <si>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</si>
  <si>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</si>
  <si>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</si>
  <si>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</si>
  <si>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</si>
  <si>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</si>
  <si>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</si>
  <si>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</si>
  <si>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</si>
  <si>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</si>
  <si>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</si>
  <si>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</si>
  <si>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</si>
  <si>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</si>
  <si>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</si>
  <si>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</si>
  <si>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</si>
  <si>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</si>
  <si>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</si>
  <si>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</si>
  <si>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</si>
  <si>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</si>
  <si>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</si>
  <si>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</si>
  <si>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</si>
  <si>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</si>
  <si>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</si>
  <si>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</si>
  <si>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</si>
  <si>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</si>
  <si>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</si>
  <si>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</si>
  <si>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</si>
  <si>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</si>
  <si>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</si>
  <si>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</si>
  <si>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</si>
  <si>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</si>
  <si>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</si>
  <si>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</si>
  <si>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</si>
  <si>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</si>
  <si>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</si>
  <si>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</si>
  <si>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</si>
  <si>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</si>
  <si>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</si>
  <si>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</si>
  <si>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</si>
  <si>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</si>
  <si>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</si>
  <si>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</si>
  <si>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</si>
  <si>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</si>
  <si>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</si>
  <si>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</si>
  <si>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</si>
  <si>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</si>
  <si>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</si>
  <si>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</si>
  <si>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</si>
  <si>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</si>
  <si>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</si>
  <si>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</si>
  <si>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</si>
  <si>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</si>
  <si>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</si>
  <si>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</si>
  <si>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</si>
  <si>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</si>
  <si>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</si>
  <si>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</si>
  <si>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</si>
  <si>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</si>
  <si>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</si>
  <si>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</si>
  <si>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</si>
  <si>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</si>
  <si>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</si>
  <si>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</si>
  <si>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</si>
  <si>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</si>
  <si>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</si>
  <si>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</si>
  <si>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</si>
  <si>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</si>
  <si>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</si>
  <si>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</si>
  <si>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</si>
  <si>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</si>
  <si>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</si>
  <si>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</si>
  <si>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</si>
  <si>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</si>
  <si>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</si>
  <si>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</si>
  <si>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</si>
  <si>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</si>
  <si>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</si>
  <si>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</si>
  <si>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</si>
  <si>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</si>
  <si>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</si>
  <si>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</si>
  <si>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</si>
  <si>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</si>
  <si>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</si>
  <si>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</si>
  <si>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</si>
  <si>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</si>
  <si>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</si>
  <si>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</si>
  <si>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</si>
  <si>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</si>
  <si>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</si>
  <si>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</si>
  <si>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</si>
  <si>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</si>
  <si>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</si>
  <si>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</si>
  <si>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</si>
  <si>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</si>
  <si>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</si>
  <si>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</si>
  <si>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</si>
  <si>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</si>
  <si>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</si>
  <si>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</si>
  <si>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</si>
  <si>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</si>
  <si>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</si>
  <si>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</si>
  <si>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</si>
  <si>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</si>
  <si>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</si>
  <si>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</si>
  <si>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</si>
  <si>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</si>
  <si>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</si>
  <si>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</si>
  <si>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</si>
  <si>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</si>
  <si>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</si>
  <si>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</si>
  <si>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</si>
  <si>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</si>
  <si>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</si>
  <si>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</si>
  <si>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</si>
  <si>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</si>
  <si>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</si>
  <si>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</si>
  <si>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</si>
  <si>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</si>
  <si>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</si>
  <si>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</si>
  <si>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</si>
  <si>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</si>
  <si>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</si>
  <si>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</si>
  <si>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</si>
  <si>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</si>
  <si>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</si>
  <si>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</si>
  <si>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</si>
  <si>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</si>
  <si>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</si>
  <si>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</si>
  <si>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</si>
  <si>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</si>
  <si>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</si>
  <si>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</si>
  <si>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</si>
  <si>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</si>
  <si>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</si>
  <si>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</si>
  <si>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</si>
  <si>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</si>
  <si>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</si>
  <si>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</si>
  <si>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</si>
  <si>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</si>
  <si>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</si>
  <si>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</si>
  <si>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</si>
  <si>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</si>
  <si>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</si>
  <si>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</si>
  <si>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</si>
  <si>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</si>
  <si>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</si>
  <si>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</si>
  <si>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</si>
  <si>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</si>
  <si>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</si>
  <si>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</si>
  <si>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</si>
  <si>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</si>
  <si>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</si>
  <si>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</si>
  <si>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</si>
  <si>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</si>
  <si>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</si>
  <si>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</si>
  <si>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</si>
  <si>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</si>
  <si>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</si>
  <si>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</si>
  <si>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</si>
  <si>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</si>
  <si>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</si>
  <si>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</si>
  <si>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</si>
  <si>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</si>
  <si>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</si>
  <si>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</si>
  <si>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</si>
  <si>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</si>
  <si>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</si>
  <si>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</si>
  <si>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</si>
  <si>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</si>
  <si>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</si>
  <si>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</si>
  <si>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</si>
  <si>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</si>
  <si>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</si>
  <si>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</si>
  <si>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</si>
  <si>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</si>
  <si>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</si>
  <si>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</si>
  <si>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</si>
  <si>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</si>
  <si>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</si>
  <si>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</si>
  <si>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</si>
  <si>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</si>
  <si>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</si>
  <si>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</si>
  <si>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</si>
  <si>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</si>
  <si>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</si>
  <si>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</si>
  <si>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</si>
  <si>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</si>
  <si>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</si>
  <si>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</si>
  <si>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</si>
  <si>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</si>
  <si>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</si>
  <si>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</si>
  <si>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</si>
  <si>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</si>
  <si>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</si>
  <si>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</si>
  <si>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</si>
  <si>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</si>
  <si>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</si>
  <si>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</si>
  <si>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</si>
  <si>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</si>
  <si>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</si>
  <si>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</si>
  <si>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</si>
  <si>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</si>
  <si>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</si>
  <si>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</si>
  <si>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</si>
  <si>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</si>
  <si>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</si>
  <si>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</si>
  <si>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</si>
  <si>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</si>
  <si>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</si>
  <si>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</si>
  <si>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</si>
  <si>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</si>
  <si>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</si>
  <si>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</si>
  <si>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</si>
  <si>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</si>
  <si>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</si>
  <si>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</si>
  <si>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</si>
  <si>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</si>
  <si>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</si>
  <si>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</si>
  <si>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</si>
  <si>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</si>
  <si>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</si>
  <si>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</si>
  <si>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</si>
  <si>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</si>
  <si>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</si>
  <si>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</si>
  <si>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</si>
  <si>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</si>
  <si>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</si>
  <si>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</si>
  <si>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</si>
  <si>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</si>
  <si>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</si>
  <si>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</si>
  <si>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</si>
  <si>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</si>
  <si>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</si>
  <si>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</si>
  <si>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</si>
  <si>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</si>
  <si>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</si>
  <si>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</si>
  <si>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</si>
  <si>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</si>
  <si>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</si>
  <si>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</si>
  <si>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</si>
  <si>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</si>
  <si>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</si>
  <si>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</si>
  <si>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</si>
  <si>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</si>
  <si>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</si>
  <si>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</si>
  <si>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</si>
  <si>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</si>
  <si>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</si>
  <si>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</si>
  <si>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</si>
  <si>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</si>
  <si>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</si>
  <si>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</si>
  <si>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</si>
  <si>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</si>
  <si>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</si>
  <si>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</si>
  <si>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</si>
  <si>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</si>
  <si>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</si>
  <si>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</si>
  <si>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</si>
  <si>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</si>
  <si>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</si>
  <si>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</si>
  <si>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</si>
  <si>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</si>
  <si>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</si>
  <si>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</si>
  <si>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</si>
  <si>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</si>
  <si>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</si>
  <si>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</si>
  <si>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</si>
  <si>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</si>
  <si>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</si>
  <si>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</si>
  <si>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</si>
  <si>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</si>
  <si>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</si>
  <si>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</si>
  <si>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</si>
  <si>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</si>
  <si>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</si>
  <si>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</si>
  <si>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</si>
  <si>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</si>
  <si>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</si>
  <si>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</si>
  <si>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</si>
  <si>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</si>
  <si>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</si>
  <si>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</si>
  <si>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</si>
  <si>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</si>
  <si>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</si>
  <si>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</si>
  <si>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</si>
  <si>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</si>
  <si>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</si>
  <si>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</si>
  <si>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</si>
  <si>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</si>
  <si>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</si>
  <si>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</si>
  <si>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</si>
  <si>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</si>
  <si>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</si>
  <si>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</si>
  <si>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</si>
  <si>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</si>
  <si>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</si>
  <si>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</si>
  <si>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</si>
  <si>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</si>
  <si>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</si>
  <si>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</si>
  <si>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</si>
  <si>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</si>
  <si>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</si>
  <si>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</si>
  <si>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</si>
  <si>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</si>
  <si>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</si>
  <si>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</si>
  <si>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</si>
  <si>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</si>
  <si>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</si>
  <si>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</si>
  <si>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</si>
  <si>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</si>
  <si>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</si>
  <si>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</si>
  <si>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</si>
  <si>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</si>
  <si>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</si>
  <si>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</si>
  <si>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</si>
  <si>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</si>
  <si>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</si>
  <si>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</si>
  <si>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</si>
  <si>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</si>
  <si>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</si>
  <si>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</si>
  <si>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</si>
  <si>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</si>
  <si>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</si>
  <si>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</si>
  <si>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</si>
  <si>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</si>
  <si>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</si>
  <si>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</si>
  <si>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</si>
  <si>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</si>
  <si>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</si>
  <si>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</si>
  <si>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</si>
  <si>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</si>
  <si>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</si>
  <si>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</si>
  <si>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</si>
  <si>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</si>
  <si>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</si>
  <si>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</si>
  <si>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</si>
  <si>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</si>
  <si>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</si>
  <si>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</si>
  <si>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</si>
  <si>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</si>
  <si>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</si>
  <si>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</si>
  <si>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</si>
  <si>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</si>
  <si>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</si>
  <si>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</si>
  <si>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</si>
  <si>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</si>
  <si>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</si>
  <si>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</si>
  <si>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</si>
  <si>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</si>
  <si>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</si>
  <si>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</si>
  <si>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</si>
  <si>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</si>
  <si>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</si>
  <si>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</si>
  <si>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</si>
  <si>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</si>
  <si>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</si>
  <si>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</si>
  <si>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</si>
  <si>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</si>
  <si>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</si>
  <si>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</si>
  <si>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</si>
  <si>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</si>
  <si>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</si>
  <si>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</si>
  <si>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</si>
  <si>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</si>
  <si>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</si>
  <si>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</si>
  <si>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</si>
  <si>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</si>
  <si>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</si>
  <si>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</si>
  <si>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</si>
  <si>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</si>
  <si>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</si>
  <si>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</si>
  <si>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</si>
  <si>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</si>
  <si>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</si>
  <si>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</si>
  <si>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</si>
  <si>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</si>
  <si>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</si>
  <si>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</si>
  <si>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</si>
  <si>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</si>
  <si>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</si>
  <si>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</si>
  <si>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</si>
  <si>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</si>
  <si>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</si>
  <si>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</si>
  <si>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</si>
  <si>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</si>
  <si>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</si>
  <si>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</si>
  <si>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</si>
  <si>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</si>
  <si>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</si>
  <si>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</si>
  <si>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</si>
  <si>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</si>
  <si>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</si>
  <si>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</si>
  <si>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</si>
  <si>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</si>
  <si>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</si>
  <si>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</si>
  <si>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</si>
  <si>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</si>
  <si>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</si>
  <si>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</si>
  <si>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</si>
  <si>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</si>
  <si>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</si>
  <si>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</si>
  <si>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</si>
  <si>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</si>
  <si>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</si>
  <si>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</si>
  <si>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</si>
  <si>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</si>
  <si>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</si>
  <si>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</si>
  <si>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</si>
  <si>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</si>
  <si>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</si>
  <si>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</si>
  <si>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</si>
  <si>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</si>
  <si>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</si>
  <si>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</si>
  <si>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</si>
  <si>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</si>
  <si>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</si>
  <si>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</si>
  <si>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</si>
  <si>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</si>
  <si>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</si>
  <si>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</si>
  <si>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</si>
  <si>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</si>
  <si>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</si>
  <si>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</si>
  <si>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</si>
  <si>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</si>
  <si>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</si>
  <si>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</si>
  <si>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</si>
  <si>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</si>
  <si>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</si>
  <si>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</si>
  <si>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</si>
  <si>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</si>
  <si>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</si>
  <si>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</si>
  <si>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</si>
  <si>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</si>
  <si>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</si>
  <si>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</si>
  <si>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</si>
  <si>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</si>
  <si>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</si>
  <si>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</si>
  <si>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</si>
  <si>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</si>
  <si>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</si>
  <si>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</si>
  <si>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</si>
  <si>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</si>
  <si>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</si>
  <si>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</si>
  <si>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</si>
  <si>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</si>
  <si>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</si>
  <si>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</si>
  <si>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</si>
  <si>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</si>
  <si>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</si>
  <si>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</si>
  <si>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</si>
  <si>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</si>
  <si>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</si>
  <si>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</si>
  <si>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</si>
  <si>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</si>
  <si>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</si>
  <si>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</si>
  <si>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</si>
  <si>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</si>
  <si>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</si>
  <si>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</si>
  <si>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</si>
  <si>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</si>
  <si>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</si>
  <si>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</si>
  <si>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</si>
  <si>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</si>
  <si>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</si>
  <si>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</si>
  <si>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</si>
  <si>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</si>
  <si>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</si>
  <si>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</si>
  <si>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</si>
  <si>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</si>
  <si>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</si>
  <si>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</si>
  <si>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</si>
  <si>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</si>
  <si>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</si>
  <si>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</si>
  <si>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</si>
  <si>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</si>
  <si>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</si>
  <si>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</si>
  <si>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</si>
  <si>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</si>
  <si>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</si>
  <si>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</si>
  <si>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</si>
  <si>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</si>
  <si>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</si>
  <si>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</si>
  <si>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</si>
  <si>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</si>
  <si>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</si>
  <si>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</si>
  <si>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</si>
  <si>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</si>
  <si>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</si>
  <si>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</si>
  <si>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</si>
  <si>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</si>
  <si>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</si>
  <si>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</si>
  <si>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</si>
  <si>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</si>
  <si>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</si>
  <si>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</si>
  <si>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</si>
  <si>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</si>
  <si>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</si>
  <si>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</si>
  <si>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</si>
  <si>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</si>
  <si>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</si>
  <si>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</si>
  <si>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</si>
  <si>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</si>
  <si>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</si>
  <si>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</si>
  <si>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</si>
  <si>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</si>
  <si>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</si>
  <si>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</si>
  <si>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</si>
  <si>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</si>
  <si>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</si>
  <si>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</si>
  <si>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</si>
  <si>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</si>
  <si>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</si>
  <si>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</si>
  <si>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</si>
  <si>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</si>
  <si>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</si>
  <si>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</si>
  <si>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</si>
  <si>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</si>
  <si>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</si>
  <si>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</si>
  <si>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</si>
  <si>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</si>
  <si>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</si>
  <si>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</si>
  <si>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</si>
  <si>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</si>
  <si>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</si>
  <si>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</si>
  <si>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</si>
  <si>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</si>
  <si>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</si>
  <si>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</si>
  <si>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</si>
  <si>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</si>
  <si>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</si>
  <si>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</si>
  <si>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</si>
  <si>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</si>
  <si>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</si>
  <si>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</si>
  <si>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</si>
  <si>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</si>
  <si>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</si>
  <si>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</si>
  <si>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</si>
  <si>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</si>
  <si>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</si>
  <si>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</si>
  <si>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</si>
  <si>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</si>
  <si>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</si>
  <si>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</si>
  <si>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</si>
  <si>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</si>
  <si>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</si>
  <si>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</si>
  <si>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</si>
  <si>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</si>
  <si>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</si>
  <si>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</si>
  <si>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</si>
  <si>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</si>
  <si>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</si>
  <si>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</si>
  <si>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</si>
  <si>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</si>
  <si>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</si>
  <si>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</si>
  <si>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</si>
  <si>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</si>
  <si>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</si>
  <si>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</si>
  <si>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</si>
  <si>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</si>
  <si>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</si>
  <si>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</si>
  <si>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</si>
  <si>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</si>
  <si>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</si>
  <si>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</si>
  <si>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</si>
  <si>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</si>
  <si>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</si>
  <si>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</si>
  <si>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</si>
  <si>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</si>
  <si>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</si>
  <si>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</si>
  <si>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</si>
  <si>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</si>
  <si>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</si>
  <si>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</si>
  <si>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</si>
  <si>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</si>
  <si>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</si>
  <si>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</si>
  <si>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</si>
  <si>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</si>
  <si>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</si>
  <si>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</si>
  <si>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</si>
  <si>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</si>
  <si>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</si>
  <si>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</si>
  <si>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</si>
  <si>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</si>
  <si>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</si>
  <si>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</si>
  <si>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</si>
  <si>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</si>
  <si>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</si>
  <si>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TUXCUECA</t>
  </si>
  <si>
    <t>DEL 1 AL 31 DE DICIEMBRE DE 2020</t>
  </si>
  <si>
    <t>PROF. REYES MANCILLA ACEVES</t>
  </si>
  <si>
    <t>L.I. CESAR ZEPEDA CARRANZA</t>
  </si>
  <si>
    <t>PRESIDENTE MUNICIPAL</t>
  </si>
  <si>
    <t>ENCARGADO DE LA HACIENDA MPAL</t>
  </si>
  <si>
    <t>ASEJ2020-12-18-05-2021-1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</si>
</sst>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workbookViewId="0">
      <selection activeCell="B5" sqref="B5:AW5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 x14ac:dyDescent="0.3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7308381.879999999</v>
      </c>
      <c r="AY7" s="13">
        <f>AY8+AY29+AY35+AY40+AY72+AY81+AY102+AY114</f>
        <v>7563235.5800000001</v>
      </c>
    </row>
    <row r="8" spans="1:51" x14ac:dyDescent="0.25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4105953.57</v>
      </c>
      <c r="AY8" s="15">
        <f>AY9+AY11+AY15+AY16+AY17+AY18+AY19+AY25+AY27</f>
        <v>4845382.29</v>
      </c>
    </row>
    <row r="9" spans="1:51" x14ac:dyDescent="0.25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200</v>
      </c>
      <c r="AY9" s="17">
        <f>SUM(AY10)</f>
        <v>33942</v>
      </c>
    </row>
    <row r="10" spans="1:51" x14ac:dyDescent="0.25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200</v>
      </c>
      <c r="AY10" s="20">
        <v>33942</v>
      </c>
    </row>
    <row r="11" spans="1:51" x14ac:dyDescent="0.25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3971351.32</v>
      </c>
      <c r="AY11" s="17">
        <f>SUM(AY12:AY14)</f>
        <v>4803694.29</v>
      </c>
    </row>
    <row r="12" spans="1:51" x14ac:dyDescent="0.25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3971351.32</v>
      </c>
      <c r="AY12" s="20">
        <v>4803694.29</v>
      </c>
    </row>
    <row r="13" spans="1:51" x14ac:dyDescent="0.25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0</v>
      </c>
      <c r="AY13" s="20">
        <v>0</v>
      </c>
    </row>
    <row r="14" spans="1:51" x14ac:dyDescent="0.25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0</v>
      </c>
      <c r="AY14" s="20">
        <v>0</v>
      </c>
    </row>
    <row r="15" spans="1:51" x14ac:dyDescent="0.25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108542.25</v>
      </c>
      <c r="AY19" s="17">
        <f>SUM(AY20:AY24)</f>
        <v>7746</v>
      </c>
    </row>
    <row r="20" spans="1:51" x14ac:dyDescent="0.25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0</v>
      </c>
      <c r="AY20" s="20">
        <v>0</v>
      </c>
    </row>
    <row r="21" spans="1:51" x14ac:dyDescent="0.25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0</v>
      </c>
      <c r="AY22" s="20">
        <v>0</v>
      </c>
    </row>
    <row r="23" spans="1:51" x14ac:dyDescent="0.25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 x14ac:dyDescent="0.25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108542.25</v>
      </c>
      <c r="AY24" s="20">
        <v>7746</v>
      </c>
    </row>
    <row r="25" spans="1:51" x14ac:dyDescent="0.25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25860</v>
      </c>
      <c r="AY27" s="17">
        <f>SUM(AY28)</f>
        <v>0</v>
      </c>
    </row>
    <row r="28" spans="1:51" x14ac:dyDescent="0.25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25860</v>
      </c>
      <c r="AY28" s="20">
        <v>0</v>
      </c>
    </row>
    <row r="29" spans="1:51" x14ac:dyDescent="0.25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3073720.8</v>
      </c>
      <c r="AY40" s="15">
        <f>AY41+AY46+AY47+AY62+AY68+AY70</f>
        <v>2575035.9699999997</v>
      </c>
    </row>
    <row r="41" spans="1:51" x14ac:dyDescent="0.25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33496.300000000003</v>
      </c>
      <c r="AY41" s="17">
        <f>SUM(AY42:AY45)</f>
        <v>157915</v>
      </c>
    </row>
    <row r="42" spans="1:51" x14ac:dyDescent="0.25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23960</v>
      </c>
      <c r="AY42" s="20">
        <v>125100</v>
      </c>
    </row>
    <row r="43" spans="1:51" x14ac:dyDescent="0.25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0</v>
      </c>
    </row>
    <row r="44" spans="1:51" x14ac:dyDescent="0.25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9536.2999999999993</v>
      </c>
      <c r="AY44" s="20">
        <v>32815</v>
      </c>
    </row>
    <row r="45" spans="1:51" x14ac:dyDescent="0.25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0</v>
      </c>
    </row>
    <row r="46" spans="1:51" x14ac:dyDescent="0.25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3009376.11</v>
      </c>
      <c r="AY47" s="17">
        <f>SUM(AY48:AY61)</f>
        <v>2276338.5099999998</v>
      </c>
    </row>
    <row r="48" spans="1:51" x14ac:dyDescent="0.25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187690</v>
      </c>
      <c r="AY48" s="20">
        <v>148951.49</v>
      </c>
    </row>
    <row r="49" spans="1:51" x14ac:dyDescent="0.25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9686</v>
      </c>
      <c r="AY49" s="20">
        <v>37755</v>
      </c>
    </row>
    <row r="50" spans="1:51" x14ac:dyDescent="0.25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47932.78</v>
      </c>
      <c r="AY50" s="20">
        <v>47997.82</v>
      </c>
    </row>
    <row r="51" spans="1:51" x14ac:dyDescent="0.25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16075.5</v>
      </c>
      <c r="AY52" s="20">
        <v>8055.38</v>
      </c>
    </row>
    <row r="53" spans="1:51" x14ac:dyDescent="0.25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3149</v>
      </c>
    </row>
    <row r="54" spans="1:51" x14ac:dyDescent="0.25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25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0</v>
      </c>
      <c r="AY55" s="20">
        <v>0</v>
      </c>
    </row>
    <row r="56" spans="1:51" x14ac:dyDescent="0.25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68004.55</v>
      </c>
      <c r="AY56" s="20">
        <v>77000</v>
      </c>
    </row>
    <row r="57" spans="1:51" x14ac:dyDescent="0.25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2411520.2799999998</v>
      </c>
      <c r="AY57" s="20">
        <v>1662391.82</v>
      </c>
    </row>
    <row r="58" spans="1:51" x14ac:dyDescent="0.25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0</v>
      </c>
      <c r="AY58" s="20">
        <v>0</v>
      </c>
    </row>
    <row r="59" spans="1:51" x14ac:dyDescent="0.25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109390</v>
      </c>
      <c r="AY59" s="20">
        <v>137514</v>
      </c>
    </row>
    <row r="60" spans="1:51" x14ac:dyDescent="0.25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0</v>
      </c>
      <c r="AY60" s="20">
        <v>0</v>
      </c>
    </row>
    <row r="61" spans="1:51" x14ac:dyDescent="0.25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159077</v>
      </c>
      <c r="AY61" s="20">
        <v>153524</v>
      </c>
    </row>
    <row r="62" spans="1:51" x14ac:dyDescent="0.25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0</v>
      </c>
      <c r="AY62" s="17">
        <f>SUM(AY63:AY67)</f>
        <v>97605</v>
      </c>
    </row>
    <row r="63" spans="1:51" x14ac:dyDescent="0.25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0</v>
      </c>
      <c r="AY63" s="20">
        <v>0</v>
      </c>
    </row>
    <row r="64" spans="1:51" x14ac:dyDescent="0.25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97605</v>
      </c>
    </row>
    <row r="68" spans="1:51" x14ac:dyDescent="0.25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30848.39</v>
      </c>
      <c r="AY70" s="17">
        <f>SUM(AY71)</f>
        <v>43177.46</v>
      </c>
    </row>
    <row r="71" spans="1:51" x14ac:dyDescent="0.25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30848.39</v>
      </c>
      <c r="AY71" s="20">
        <v>43177.46</v>
      </c>
    </row>
    <row r="72" spans="1:51" x14ac:dyDescent="0.25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128707.51</v>
      </c>
      <c r="AY72" s="15">
        <f>AY73+AY76+AY77+AY78+AY80</f>
        <v>142817.32</v>
      </c>
    </row>
    <row r="73" spans="1:51" x14ac:dyDescent="0.25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128707.51</v>
      </c>
      <c r="AY73" s="17">
        <f>SUM(AY74:AY75)</f>
        <v>142817.32</v>
      </c>
    </row>
    <row r="74" spans="1:51" x14ac:dyDescent="0.25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 x14ac:dyDescent="0.25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128707.51</v>
      </c>
      <c r="AY75" s="20">
        <v>142817.32</v>
      </c>
    </row>
    <row r="76" spans="1:51" x14ac:dyDescent="0.25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0</v>
      </c>
      <c r="AY81" s="15">
        <f>AY82+AY83+AY85+AY87+AY89+AY91+AY93+AY94+AY100</f>
        <v>0</v>
      </c>
    </row>
    <row r="82" spans="1:51" x14ac:dyDescent="0.25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0</v>
      </c>
    </row>
    <row r="84" spans="1:51" x14ac:dyDescent="0.25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0</v>
      </c>
    </row>
    <row r="85" spans="1:51" x14ac:dyDescent="0.25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 x14ac:dyDescent="0.25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 x14ac:dyDescent="0.25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36438159.339999996</v>
      </c>
      <c r="AY117" s="13">
        <f>AY118+AY149</f>
        <v>32863466.989999995</v>
      </c>
    </row>
    <row r="118" spans="1:51" x14ac:dyDescent="0.25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36438159.339999996</v>
      </c>
      <c r="AY118" s="15">
        <f>AY119+AY132+AY135+AY140+AY146</f>
        <v>32863466.989999995</v>
      </c>
    </row>
    <row r="119" spans="1:51" x14ac:dyDescent="0.25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19955435.439999998</v>
      </c>
      <c r="AY119" s="17">
        <f>SUM(AY120:AY131)</f>
        <v>20412884.469999999</v>
      </c>
    </row>
    <row r="120" spans="1:51" x14ac:dyDescent="0.25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14142898.57</v>
      </c>
      <c r="AY120" s="20">
        <v>14906960.49</v>
      </c>
    </row>
    <row r="121" spans="1:51" x14ac:dyDescent="0.25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3078589.76</v>
      </c>
      <c r="AY121" s="20">
        <v>3250713.82</v>
      </c>
    </row>
    <row r="122" spans="1:51" x14ac:dyDescent="0.25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262830.8</v>
      </c>
      <c r="AY122" s="20">
        <v>256166.42</v>
      </c>
    </row>
    <row r="123" spans="1:51" x14ac:dyDescent="0.25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1238123.1000000001</v>
      </c>
      <c r="AY123" s="20">
        <v>578119.44999999995</v>
      </c>
    </row>
    <row r="124" spans="1:51" x14ac:dyDescent="0.25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383452.06</v>
      </c>
      <c r="AY125" s="20">
        <v>432989.05</v>
      </c>
    </row>
    <row r="126" spans="1:51" x14ac:dyDescent="0.25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769731.95</v>
      </c>
      <c r="AY128" s="20">
        <v>941441.84</v>
      </c>
    </row>
    <row r="129" spans="1:51" x14ac:dyDescent="0.25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0</v>
      </c>
    </row>
    <row r="130" spans="1:51" x14ac:dyDescent="0.25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79809.2</v>
      </c>
      <c r="AY131" s="20">
        <v>46493.4</v>
      </c>
    </row>
    <row r="132" spans="1:51" x14ac:dyDescent="0.25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8123079.6299999999</v>
      </c>
      <c r="AY132" s="17">
        <f>SUM(AY133:AY134)</f>
        <v>7278279.9699999997</v>
      </c>
    </row>
    <row r="133" spans="1:51" x14ac:dyDescent="0.25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3702988.83</v>
      </c>
      <c r="AY133" s="20">
        <v>2994409.76</v>
      </c>
    </row>
    <row r="134" spans="1:51" x14ac:dyDescent="0.25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4420090.8</v>
      </c>
      <c r="AY134" s="20">
        <v>4283870.21</v>
      </c>
    </row>
    <row r="135" spans="1:51" x14ac:dyDescent="0.25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8051920.6200000001</v>
      </c>
      <c r="AY135" s="17">
        <f>SUM(AY136:AY139)</f>
        <v>4832449.4000000004</v>
      </c>
    </row>
    <row r="136" spans="1:51" x14ac:dyDescent="0.25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8051920.6200000001</v>
      </c>
      <c r="AY139" s="20">
        <v>4832449.4000000004</v>
      </c>
    </row>
    <row r="140" spans="1:51" x14ac:dyDescent="0.25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307723.65000000002</v>
      </c>
      <c r="AY140" s="17">
        <f>SUM(AY141:AY145)</f>
        <v>339853.15</v>
      </c>
    </row>
    <row r="141" spans="1:51" x14ac:dyDescent="0.25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411.6</v>
      </c>
      <c r="AY141" s="20">
        <v>248.53</v>
      </c>
    </row>
    <row r="142" spans="1:51" x14ac:dyDescent="0.25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56464.92</v>
      </c>
      <c r="AY142" s="20">
        <v>53148.24</v>
      </c>
    </row>
    <row r="143" spans="1:51" x14ac:dyDescent="0.25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250847.13</v>
      </c>
      <c r="AY143" s="20">
        <v>286456.38</v>
      </c>
    </row>
    <row r="144" spans="1:51" x14ac:dyDescent="0.25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43746541.219999999</v>
      </c>
      <c r="AY184" s="27">
        <f>AY7+AY117+AY161</f>
        <v>40426702.569999993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31846231.649999999</v>
      </c>
      <c r="AY186" s="13">
        <f>AY187+AY222+AY287</f>
        <v>31770685.380000003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17284733.559999999</v>
      </c>
      <c r="AY187" s="15">
        <f>AY188+AY193+AY198+AY207+AY212+AY219</f>
        <v>17592084.640000001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12829358.4</v>
      </c>
      <c r="AY188" s="17">
        <f>SUM(AY189:AY192)</f>
        <v>12789028.060000001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993189.6</v>
      </c>
      <c r="AY189" s="20">
        <v>0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11836168.800000001</v>
      </c>
      <c r="AY191" s="20">
        <v>12789028.060000001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2350311.5299999998</v>
      </c>
      <c r="AY193" s="17">
        <f>SUM(AY194:AY197)</f>
        <v>1757169.74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2350311.5299999998</v>
      </c>
      <c r="AY195" s="20">
        <v>1757169.74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1977005.63</v>
      </c>
      <c r="AY198" s="17">
        <f>SUM(AY199:AY206)</f>
        <v>2959015.7800000003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1759751.64</v>
      </c>
      <c r="AY200" s="20">
        <v>2876678.6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0</v>
      </c>
      <c r="AY201" s="20">
        <v>4600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217253.99</v>
      </c>
      <c r="AY202" s="20">
        <v>77737.179999999993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128058</v>
      </c>
      <c r="AY212" s="17">
        <f>SUM(AY213:AY218)</f>
        <v>86871.06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128058</v>
      </c>
      <c r="AY214" s="20">
        <v>86871.06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6003266.96</v>
      </c>
      <c r="AY222" s="15">
        <f>AY223+AY232+AY236+AY246+AY256+AY264+AY267+AY273+AY277</f>
        <v>6152600.4400000004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913430.49</v>
      </c>
      <c r="AY223" s="17">
        <f>SUM(AY224:AY231)</f>
        <v>696446.07000000007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325595.96000000002</v>
      </c>
      <c r="AY224" s="20">
        <v>326519.96000000002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79140.600000000006</v>
      </c>
      <c r="AY225" s="20">
        <v>77802.850000000006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41307.589999999997</v>
      </c>
      <c r="AY227" s="20">
        <v>9439.14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43252.26</v>
      </c>
      <c r="AY228" s="20">
        <v>4021.7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379899.08</v>
      </c>
      <c r="AY229" s="20">
        <v>210186.18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44235</v>
      </c>
      <c r="AY231" s="20">
        <v>68476.240000000005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300250.17</v>
      </c>
      <c r="AY232" s="17">
        <f>SUM(AY233:AY235)</f>
        <v>1120461.08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288999.84999999998</v>
      </c>
      <c r="AY233" s="20">
        <v>1086948.31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11250.32</v>
      </c>
      <c r="AY235" s="20">
        <v>33512.769999999997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1024195.4299999999</v>
      </c>
      <c r="AY246" s="17">
        <f>SUM(AY247:AY255)</f>
        <v>765074.04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61481.17</v>
      </c>
      <c r="AY247" s="20">
        <v>148819.18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108315</v>
      </c>
      <c r="AY248" s="20">
        <v>117506.87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4683.95</v>
      </c>
      <c r="AY249" s="20">
        <v>8262.25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52774.2</v>
      </c>
      <c r="AY250" s="20">
        <v>16292.4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501829.85</v>
      </c>
      <c r="AY252" s="20">
        <v>214729.88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116512.57</v>
      </c>
      <c r="AY253" s="20">
        <v>80723.75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27565.32</v>
      </c>
      <c r="AY254" s="20">
        <v>27791.599999999999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151033.37</v>
      </c>
      <c r="AY255" s="20">
        <v>150948.10999999999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827267.29999999993</v>
      </c>
      <c r="AY256" s="17">
        <f>SUM(AY257:AY263)</f>
        <v>309458.74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15033.6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158498.65</v>
      </c>
      <c r="AY258" s="20">
        <v>54888.57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45889.84</v>
      </c>
      <c r="AY259" s="20">
        <v>27762.84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185845.58</v>
      </c>
      <c r="AY260" s="20">
        <v>17079.55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323626.99</v>
      </c>
      <c r="AY262" s="20">
        <v>129958.98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113406.24</v>
      </c>
      <c r="AY263" s="20">
        <v>64735.199999999997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2479524.11</v>
      </c>
      <c r="AY264" s="17">
        <f>SUM(AY265:AY266)</f>
        <v>2791917.74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2479524.11</v>
      </c>
      <c r="AY265" s="20">
        <v>2791917.74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9863.2000000000007</v>
      </c>
      <c r="AY267" s="17">
        <f>SUM(AY268:AY272)</f>
        <v>64949.130000000005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2088</v>
      </c>
      <c r="AY268" s="20">
        <v>16332.79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36826.400000000001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1992.6</v>
      </c>
      <c r="AY270" s="20">
        <v>7158.19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5782.6</v>
      </c>
      <c r="AY271" s="20">
        <v>4631.75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23109.18</v>
      </c>
      <c r="AY273" s="17">
        <f>SUM(AY274:AY276)</f>
        <v>4002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23109.18</v>
      </c>
      <c r="AY276" s="20">
        <v>4002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425627.08</v>
      </c>
      <c r="AY277" s="17">
        <f>SUM(AY278:AY286)</f>
        <v>400291.64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79260.22</v>
      </c>
      <c r="AY278" s="20">
        <v>92458.16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24364.37</v>
      </c>
      <c r="AY279" s="20">
        <v>21133.52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6960</v>
      </c>
      <c r="AY280" s="20">
        <v>0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18551.88</v>
      </c>
      <c r="AY281" s="20">
        <v>10450.27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177241.06</v>
      </c>
      <c r="AY283" s="20">
        <v>208645.91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119249.55</v>
      </c>
      <c r="AY285" s="20">
        <v>67603.78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8558231.129999999</v>
      </c>
      <c r="AY287" s="15">
        <f>AY288+AY298+AY308+AY318+AY328+AY338+AY346+AY356+AY362</f>
        <v>8026000.3000000007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4627824.5599999996</v>
      </c>
      <c r="AY288" s="17">
        <v>4636931.1900000004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4476700</v>
      </c>
      <c r="AY289" s="20">
        <v>4523517.8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29354.32</v>
      </c>
      <c r="AY290" s="20">
        <v>13102.76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65199.14</v>
      </c>
      <c r="AY292" s="20">
        <v>61774.19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23136.97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33434.129999999997</v>
      </c>
      <c r="AY295" s="20">
        <v>37983.33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553.11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499801.19</v>
      </c>
      <c r="AY298" s="17">
        <f>SUM(AY299:AY307)</f>
        <v>247077.12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88276</v>
      </c>
      <c r="AY300" s="20">
        <v>52896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82940</v>
      </c>
      <c r="AY301" s="20">
        <v>76560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1000.01</v>
      </c>
      <c r="AY303" s="20">
        <v>17230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288850.23</v>
      </c>
      <c r="AY304" s="20">
        <v>1653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38734.949999999997</v>
      </c>
      <c r="AY307" s="20">
        <v>98738.12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611633.24</v>
      </c>
      <c r="AY308" s="17">
        <f>SUM(AY309:AY317)</f>
        <v>178786.62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506521.48</v>
      </c>
      <c r="AY309" s="20">
        <v>0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54538.559999999998</v>
      </c>
      <c r="AY310" s="20">
        <v>15364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0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0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1395</v>
      </c>
      <c r="AY314" s="20">
        <v>22490.9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49178.2</v>
      </c>
      <c r="AY317" s="20">
        <v>140931.72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282997.29000000004</v>
      </c>
      <c r="AY318" s="17">
        <f>SUM(AY319:AY327)</f>
        <v>280140.79000000004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81314.12</v>
      </c>
      <c r="AY319" s="20">
        <v>82640.070000000007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201683.17</v>
      </c>
      <c r="AY322" s="20">
        <v>197500.72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0</v>
      </c>
      <c r="AY323" s="20">
        <v>0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1265246.79</v>
      </c>
      <c r="AY328" s="17">
        <f>SUM(AY329:AY337)</f>
        <v>1534687.07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16874</v>
      </c>
      <c r="AY329" s="20">
        <v>78183.960000000006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450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5918.32</v>
      </c>
      <c r="AY331" s="20">
        <v>9297.92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227678.52</v>
      </c>
      <c r="AY333" s="20">
        <v>289761.38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59697.27</v>
      </c>
      <c r="AY335" s="20">
        <v>426513.81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955078.68</v>
      </c>
      <c r="AY336" s="20">
        <v>730480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22022.6</v>
      </c>
      <c r="AY338" s="17">
        <f>SUM(AY339:AY345)</f>
        <v>0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22022.6</v>
      </c>
      <c r="AY339" s="20">
        <v>0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85251.58</v>
      </c>
      <c r="AY346" s="17">
        <f>SUM(AY347:AY355)</f>
        <v>121032.15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10565.88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6264</v>
      </c>
      <c r="AY348" s="20">
        <v>13265.84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78853.58</v>
      </c>
      <c r="AY351" s="20">
        <v>93748.43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134</v>
      </c>
      <c r="AY355" s="20">
        <v>3452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372831.88</v>
      </c>
      <c r="AY356" s="17">
        <f>SUM(AY357:AY361)</f>
        <v>346964.14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1500</v>
      </c>
      <c r="AY357" s="20">
        <v>4142.3599999999997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371331.88</v>
      </c>
      <c r="AY358" s="20">
        <v>342821.78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790622</v>
      </c>
      <c r="AY362" s="17">
        <f>SUM(AY363:AY371)</f>
        <v>680381.22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28014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790622</v>
      </c>
      <c r="AY364" s="20">
        <v>642329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9022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1016.22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1409563.88</v>
      </c>
      <c r="AY372" s="13">
        <f>AY373+AY385+AY391+AY403+AY416+AY423+AY433+AY436+AY447</f>
        <v>1044519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1164500</v>
      </c>
      <c r="AY385" s="15">
        <f>AY386+AY390</f>
        <v>987933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1164500</v>
      </c>
      <c r="AY386" s="17">
        <f>SUM(AY387:AY389)</f>
        <v>987933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1164500</v>
      </c>
      <c r="AY387" s="20">
        <v>987933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92692</v>
      </c>
      <c r="AY391" s="15">
        <f>AY392+AY401</f>
        <v>0</v>
      </c>
    </row>
    <row r="392" spans="1:51" x14ac:dyDescent="0.25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92692</v>
      </c>
      <c r="AY392" s="17">
        <f>SUM(AY393:AY400)</f>
        <v>0</v>
      </c>
    </row>
    <row r="393" spans="1:51" x14ac:dyDescent="0.25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92692</v>
      </c>
      <c r="AY400" s="20">
        <v>0</v>
      </c>
    </row>
    <row r="401" spans="1:51" x14ac:dyDescent="0.25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36950</v>
      </c>
      <c r="AY403" s="15">
        <f>AY404+AY406+AY408+AY414</f>
        <v>56586</v>
      </c>
    </row>
    <row r="404" spans="1:51" x14ac:dyDescent="0.25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36950</v>
      </c>
      <c r="AY404" s="17">
        <f>SUM(AY405)</f>
        <v>56586</v>
      </c>
    </row>
    <row r="405" spans="1:51" x14ac:dyDescent="0.25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36950</v>
      </c>
      <c r="AY405" s="20">
        <v>56586</v>
      </c>
    </row>
    <row r="406" spans="1:51" x14ac:dyDescent="0.25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25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25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0</v>
      </c>
      <c r="AY408" s="17">
        <f>SUM(AY409:AY413)</f>
        <v>0</v>
      </c>
    </row>
    <row r="409" spans="1:51" x14ac:dyDescent="0.25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0</v>
      </c>
    </row>
    <row r="410" spans="1:51" x14ac:dyDescent="0.25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0</v>
      </c>
      <c r="AY411" s="20">
        <v>0</v>
      </c>
    </row>
    <row r="412" spans="1:51" x14ac:dyDescent="0.25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115421.88</v>
      </c>
      <c r="AY416" s="15">
        <f>AY417+AY419+AY421</f>
        <v>0</v>
      </c>
    </row>
    <row r="417" spans="1:51" x14ac:dyDescent="0.25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115421.88</v>
      </c>
      <c r="AY417" s="17">
        <f>SUM(AY418)</f>
        <v>0</v>
      </c>
    </row>
    <row r="418" spans="1:51" x14ac:dyDescent="0.25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115421.88</v>
      </c>
      <c r="AY418" s="20">
        <v>0</v>
      </c>
    </row>
    <row r="419" spans="1:51" x14ac:dyDescent="0.25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5769486.4199999999</v>
      </c>
      <c r="AY453" s="13">
        <f>AY454+AY463+AY471</f>
        <v>36041.800000000003</v>
      </c>
    </row>
    <row r="454" spans="1:51" x14ac:dyDescent="0.25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5769486.4199999999</v>
      </c>
      <c r="AY471" s="15">
        <f>AY472+AY474</f>
        <v>36041.800000000003</v>
      </c>
    </row>
    <row r="472" spans="1:51" x14ac:dyDescent="0.25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5769486.4199999999</v>
      </c>
      <c r="AY474" s="17">
        <f>SUM(AY475:AY476)</f>
        <v>36041.800000000003</v>
      </c>
    </row>
    <row r="475" spans="1:51" x14ac:dyDescent="0.25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5769486.4199999999</v>
      </c>
      <c r="AY476" s="20">
        <v>36041.800000000003</v>
      </c>
    </row>
    <row r="477" spans="1:51" ht="15.75" x14ac:dyDescent="0.2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804895.22</v>
      </c>
      <c r="AY477" s="13">
        <f>AY478+AY489+AY494+AY499+AY502</f>
        <v>1093922.08</v>
      </c>
    </row>
    <row r="478" spans="1:51" x14ac:dyDescent="0.25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804895.22</v>
      </c>
      <c r="AY478" s="15">
        <f>AY479+AY483</f>
        <v>1093922.08</v>
      </c>
    </row>
    <row r="479" spans="1:51" x14ac:dyDescent="0.25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804895.22</v>
      </c>
      <c r="AY479" s="17">
        <f>SUM(AY480:AY482)</f>
        <v>1093922.08</v>
      </c>
    </row>
    <row r="480" spans="1:51" x14ac:dyDescent="0.25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804895.22</v>
      </c>
      <c r="AY480" s="20">
        <v>1093922.08</v>
      </c>
    </row>
    <row r="481" spans="1:51" x14ac:dyDescent="0.25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25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39830177.169999994</v>
      </c>
      <c r="AY543" s="30">
        <f>AY186+AY372+AY453+AY477+AY507+AY540</f>
        <v>33945168.260000005</v>
      </c>
    </row>
    <row r="544" spans="1:51" ht="16.5" customHeight="1" thickBot="1" x14ac:dyDescent="0.35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3916364.0500000045</v>
      </c>
      <c r="AY544" s="31">
        <f>AY184-AY543</f>
        <v>6481534.3099999875</v>
      </c>
    </row>
    <row r="545" spans="2:51" ht="15.75" thickTop="1" x14ac:dyDescent="0.25"/>
    <row r="546" spans="2:51" ht="18.75" x14ac:dyDescent="0.3">
      <c r="B546" s="34" t="s">
        <v>2</v>
      </c>
    </row>
    <row r="547" spans="2:51" x14ac:dyDescent="0.25">
      <c r="B547" s="1"/>
    </row>
    <row r="548" spans="2:51" x14ac:dyDescent="0.25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 x14ac:dyDescent="0.25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heyEuF20qColrVRU53u8lI25Xi49lI43hasUel6WXklB/+suAJ+PQrRJzU5P6vHvgdxKfAlJ3RA4+vaocCyiSQ==" saltValue="7iwblpCJY6u5/QGJG42Pug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OEM</cp:lastModifiedBy>
  <cp:lastPrinted>2021-06-30T14:34:27Z</cp:lastPrinted>
  <dcterms:created xsi:type="dcterms:W3CDTF">2020-01-21T01:41:42Z</dcterms:created>
  <dcterms:modified xsi:type="dcterms:W3CDTF">2021-06-30T14:34:43Z</dcterms:modified>
</cp:coreProperties>
</file>